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raw Against Commission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<sst xmlns="http://schemas.openxmlformats.org/spreadsheetml/2006/main" count="36" uniqueCount="36">
  <si>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Draw Against Commission Calculator</t>
  </si>
  <si>
    <t xml:space="preserve">Reps receive a guaranteed monthly draw. Commission earned above the draw is paid out; shortfalls are typically recoverable in later periods.</t>
  </si>
  <si>
    <t xml:space="preserve">Yellow cells = inputs you edit | Green cells = calculated by formulas | Provided by Sales Cookie | salescookie.com</t>
  </si>
  <si>
    <t xml:space="preserve">Plan parameters</t>
  </si>
  <si>
    <t xml:space="preserve">Monthly draw amount</t>
  </si>
  <si>
    <t xml:space="preserve">Recoverable: shortfalls carry forward as a debt the rep must earn back.</t>
  </si>
  <si>
    <t xml:space="preserve">Commission rate</t>
  </si>
  <si>
    <t xml:space="preserve">Non-recoverable: shortfalls are forgiven each period.</t>
  </si>
  <si>
    <t xml:space="preserve">Draw type</t>
  </si>
  <si>
    <t xml:space="preserve">Recoverable</t>
  </si>
  <si>
    <t xml:space="preserve">Monthly performance for one rep (Alex Chen)</t>
  </si>
  <si>
    <t xml:space="preserve">Month</t>
  </si>
  <si>
    <t xml:space="preserve">Sales</t>
  </si>
  <si>
    <t xml:space="preserve">Commission Earned</t>
  </si>
  <si>
    <t xml:space="preserve">Draw Paid</t>
  </si>
  <si>
    <t xml:space="preserve">Net Earned vs Draw</t>
  </si>
  <si>
    <t xml:space="preserve">Cumulative Balance</t>
  </si>
  <si>
    <t xml:space="preserve">Payout to Rep</t>
  </si>
  <si>
    <t xml:space="preserve">Carried Deficit</t>
  </si>
  <si>
    <t xml:space="preserve">Jan</t>
  </si>
  <si>
    <t xml:space="preserve">Feb</t>
  </si>
  <si>
    <t xml:space="preserve">Mar</t>
  </si>
  <si>
    <t xml:space="preserve">Apr</t>
  </si>
  <si>
    <t xml:space="preserve">May</t>
  </si>
  <si>
    <t xml:space="preserve">Jun</t>
  </si>
  <si>
    <t xml:space="preserve">Jul</t>
  </si>
  <si>
    <t xml:space="preserve">Aug</t>
  </si>
  <si>
    <t xml:space="preserve">Sep</t>
  </si>
  <si>
    <t xml:space="preserve">Oct</t>
  </si>
  <si>
    <t xml:space="preserve">Nov</t>
  </si>
  <si>
    <t xml:space="preserve">Dec</t>
  </si>
  <si>
    <t xml:space="preserve">TOTALS</t>
  </si>
  <si>
    <t xml:space="preserve">How to use this template</t>
  </si>
  <si>
    <t xml:space="preserve">Edit yellow input cells. Green cells recalculate automatically.</t>
  </si>
  <si>
    <t xml:space="preserve">Add or remove rows as needed. Update SUM ranges if you change row counts.</t>
  </si>
  <si>
    <t xml:space="preserve">Need this automated? Sales Cookie eliminates spreadsheet maintenance, prevents errors, and pays reps faster. Visit salescookie.com.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</si>
</sst>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\$#,##0"/>
    <numFmt numFmtId="166" formatCode="0.00%"/>
    <numFmt numFmtId="167" formatCode="@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1F2937"/>
      <name val="Calibri"/>
      <family val="0"/>
      <charset val="1"/>
    </font>
    <font>
      <i val="true"/>
      <sz val="11"/>
      <color rgb="FF6B7280"/>
      <name val="Calibri"/>
      <family val="0"/>
      <charset val="1"/>
    </font>
    <font>
      <i val="true"/>
      <sz val="9"/>
      <color rgb="FF9CA3AF"/>
      <name val="Calibri"/>
      <family val="0"/>
      <charset val="1"/>
    </font>
    <font>
      <b val="true"/>
      <sz val="12"/>
      <color rgb="FF1F2937"/>
      <name val="Calibri"/>
      <family val="0"/>
      <charset val="1"/>
    </font>
    <font>
      <sz val="11"/>
      <color rgb="FF92400E"/>
      <name val="Calibri"/>
      <family val="0"/>
      <charset val="1"/>
    </font>
    <font>
      <i val="true"/>
      <sz val="10"/>
      <color rgb="FF6B7280"/>
      <name val="Calibri"/>
      <family val="0"/>
      <charset val="1"/>
    </font>
    <font>
      <b val="true"/>
      <sz val="11"/>
      <color rgb="FFFFFFFF"/>
      <name val="Calibri"/>
      <family val="0"/>
      <charset val="1"/>
    </font>
    <font>
      <sz val="11"/>
      <name val="Calibri"/>
      <family val="0"/>
      <charset val="1"/>
    </font>
    <font>
      <sz val="11"/>
      <color rgb="FF064E3B"/>
      <name val="Calibri"/>
      <family val="0"/>
      <charset val="1"/>
    </font>
    <font>
      <b val="true"/>
      <sz val="11"/>
      <name val="Calibri"/>
      <family val="0"/>
      <charset val="1"/>
    </font>
    <font>
      <b val="true"/>
      <sz val="11"/>
      <color rgb="FF064E3B"/>
      <name val="Calibri"/>
      <family val="0"/>
      <charset val="1"/>
    </font>
    <font>
      <sz val="10"/>
      <color rgb="FF374151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EF3C7"/>
        <bgColor rgb="FFFFFF99"/>
      </patternFill>
    </fill>
    <fill>
      <patternFill patternType="solid">
        <fgColor rgb="FF1F2937"/>
        <bgColor rgb="FF333300"/>
      </patternFill>
    </fill>
    <fill>
      <patternFill patternType="solid">
        <fgColor rgb="FFECFDF5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2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4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3C7"/>
      <rgbColor rgb="FFECFDF5"/>
      <rgbColor rgb="FF660066"/>
      <rgbColor rgb="FFFF8080"/>
      <rgbColor rgb="FF0066CC"/>
      <rgbColor rgb="FFD1D5DB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B7280"/>
      <rgbColor rgb="FF9CA3AF"/>
      <rgbColor rgb="FF064E3B"/>
      <rgbColor rgb="FF339966"/>
      <rgbColor rgb="FF003300"/>
      <rgbColor rgb="FF333300"/>
      <rgbColor rgb="FF92400E"/>
      <rgbColor rgb="FF993366"/>
      <rgbColor rgb="FF374151"/>
      <rgbColor rgb="FF1F2937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I3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1" ySplit="12" topLeftCell="B13" activePane="bottomRight" state="frozen"/>
      <selection pane="topLeft" activeCell="A1" activeCellId="0" sqref="A1"/>
      <selection pane="topRight" activeCell="B1" activeCellId="0" sqref="B1"/>
      <selection pane="bottomLeft" activeCell="A13" activeCellId="0" sqref="A13"/>
      <selection pane="bottomRigh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22"/>
    <col collapsed="false" customWidth="true" hidden="false" outlineLevel="0" max="6" min="3" style="0" width="14"/>
    <col collapsed="false" customWidth="true" hidden="false" outlineLevel="0" max="9" min="7" style="0" width="16"/>
    <col collapsed="false" customWidth="true" hidden="false" outlineLevel="0" max="10" min="10" style="0" width="18"/>
  </cols>
  <sheetData>
    <row r="2" customFormat="false" ht="27.75" hidden="false" customHeight="true" outlineLevel="0" collapsed="false">
      <c r="B2" s="1" t="s">
        <v>0</v>
      </c>
      <c r="C2" s="1"/>
      <c r="D2" s="1"/>
      <c r="E2" s="1"/>
      <c r="F2" s="1"/>
      <c r="G2" s="1"/>
      <c r="H2" s="1"/>
      <c r="I2" s="1"/>
    </row>
    <row r="3" customFormat="false" ht="18" hidden="false" customHeight="true" outlineLevel="0" collapsed="false">
      <c r="B3" s="2" t="s">
        <v>1</v>
      </c>
      <c r="C3" s="2"/>
      <c r="D3" s="2"/>
      <c r="E3" s="2"/>
      <c r="F3" s="2"/>
      <c r="G3" s="2"/>
      <c r="H3" s="2"/>
      <c r="I3" s="2"/>
    </row>
    <row r="4" customFormat="false" ht="15" hidden="false" customHeight="false" outlineLevel="0" collapsed="false">
      <c r="B4" s="3" t="s">
        <v>2</v>
      </c>
      <c r="C4" s="3"/>
      <c r="D4" s="3"/>
      <c r="E4" s="3"/>
      <c r="F4" s="3"/>
      <c r="G4" s="3"/>
      <c r="H4" s="3"/>
      <c r="I4" s="3"/>
    </row>
    <row r="6" customFormat="false" ht="15" hidden="false" customHeight="false" outlineLevel="0" collapsed="false">
      <c r="B6" s="4" t="s">
        <v>3</v>
      </c>
    </row>
    <row r="7" customFormat="false" ht="15" hidden="false" customHeight="false" outlineLevel="0" collapsed="false">
      <c r="B7" s="0" t="s">
        <v>4</v>
      </c>
      <c r="C7" s="5" t="n">
        <v>4000</v>
      </c>
      <c r="E7" s="6" t="s">
        <v>5</v>
      </c>
    </row>
    <row r="8" customFormat="false" ht="15" hidden="false" customHeight="false" outlineLevel="0" collapsed="false">
      <c r="B8" s="0" t="s">
        <v>6</v>
      </c>
      <c r="C8" s="7" t="n">
        <v>0.1</v>
      </c>
      <c r="E8" s="6" t="s">
        <v>7</v>
      </c>
    </row>
    <row r="9" customFormat="false" ht="15" hidden="false" customHeight="false" outlineLevel="0" collapsed="false">
      <c r="B9" s="0" t="s">
        <v>8</v>
      </c>
      <c r="C9" s="8" t="s">
        <v>9</v>
      </c>
    </row>
    <row r="11" customFormat="false" ht="15" hidden="false" customHeight="false" outlineLevel="0" collapsed="false">
      <c r="B11" s="4" t="s">
        <v>10</v>
      </c>
    </row>
    <row r="12" customFormat="false" ht="28.35" hidden="false" customHeight="false" outlineLevel="0" collapsed="false">
      <c r="B12" s="9" t="s">
        <v>11</v>
      </c>
      <c r="C12" s="9" t="s">
        <v>12</v>
      </c>
      <c r="D12" s="9" t="s">
        <v>13</v>
      </c>
      <c r="E12" s="9" t="s">
        <v>14</v>
      </c>
      <c r="F12" s="9" t="s">
        <v>15</v>
      </c>
      <c r="G12" s="9" t="s">
        <v>16</v>
      </c>
      <c r="H12" s="9" t="s">
        <v>17</v>
      </c>
      <c r="I12" s="9" t="s">
        <v>18</v>
      </c>
    </row>
    <row r="13" customFormat="false" ht="15" hidden="false" customHeight="false" outlineLevel="0" collapsed="false">
      <c r="B13" s="10" t="s">
        <v>19</v>
      </c>
      <c r="C13" s="5" t="n">
        <v>22000</v>
      </c>
      <c r="D13" s="11" t="n">
        <f aca="false">C13*$C$8</f>
        <v>2200</v>
      </c>
      <c r="E13" s="11" t="n">
        <f aca="false">$C$7</f>
        <v>4000</v>
      </c>
      <c r="F13" s="11" t="n">
        <f aca="false">D13-E13</f>
        <v>-1800</v>
      </c>
      <c r="G13" s="11" t="n">
        <f aca="false">F13</f>
        <v>-1800</v>
      </c>
      <c r="H13" s="11" t="n">
        <f aca="false">E13+MAX(F13,0)</f>
        <v>4000</v>
      </c>
      <c r="I13" s="11" t="n">
        <f aca="false">MIN(G13,0)</f>
        <v>-1800</v>
      </c>
    </row>
    <row r="14" customFormat="false" ht="15" hidden="false" customHeight="false" outlineLevel="0" collapsed="false">
      <c r="B14" s="10" t="s">
        <v>20</v>
      </c>
      <c r="C14" s="5" t="n">
        <v>28000</v>
      </c>
      <c r="D14" s="11" t="n">
        <f aca="false">C14*$C$8</f>
        <v>2800</v>
      </c>
      <c r="E14" s="11" t="n">
        <f aca="false">$C$7</f>
        <v>4000</v>
      </c>
      <c r="F14" s="11" t="n">
        <f aca="false">D14-E14</f>
        <v>-1200</v>
      </c>
      <c r="G14" s="11" t="n">
        <f aca="false">G13+F14</f>
        <v>-3000</v>
      </c>
      <c r="H14" s="11" t="n">
        <f aca="false">E14+MAX(G14,0)-MAX(IF(1=0,0,G13),0)</f>
        <v>4000</v>
      </c>
      <c r="I14" s="11" t="n">
        <f aca="false">MIN(G14,0)</f>
        <v>-3000</v>
      </c>
    </row>
    <row r="15" customFormat="false" ht="15" hidden="false" customHeight="false" outlineLevel="0" collapsed="false">
      <c r="B15" s="10" t="s">
        <v>21</v>
      </c>
      <c r="C15" s="5" t="n">
        <v>31000</v>
      </c>
      <c r="D15" s="11" t="n">
        <f aca="false">C15*$C$8</f>
        <v>3100</v>
      </c>
      <c r="E15" s="11" t="n">
        <f aca="false">$C$7</f>
        <v>4000</v>
      </c>
      <c r="F15" s="11" t="n">
        <f aca="false">D15-E15</f>
        <v>-900</v>
      </c>
      <c r="G15" s="11" t="n">
        <f aca="false">G14+F15</f>
        <v>-3900</v>
      </c>
      <c r="H15" s="11" t="n">
        <f aca="false">E15+MAX(G15,0)-MAX(IF(2=0,0,G14),0)</f>
        <v>4000</v>
      </c>
      <c r="I15" s="11" t="n">
        <f aca="false">MIN(G15,0)</f>
        <v>-3900</v>
      </c>
    </row>
    <row r="16" customFormat="false" ht="15" hidden="false" customHeight="false" outlineLevel="0" collapsed="false">
      <c r="B16" s="10" t="s">
        <v>22</v>
      </c>
      <c r="C16" s="5" t="n">
        <v>18000</v>
      </c>
      <c r="D16" s="11" t="n">
        <f aca="false">C16*$C$8</f>
        <v>1800</v>
      </c>
      <c r="E16" s="11" t="n">
        <f aca="false">$C$7</f>
        <v>4000</v>
      </c>
      <c r="F16" s="11" t="n">
        <f aca="false">D16-E16</f>
        <v>-2200</v>
      </c>
      <c r="G16" s="11" t="n">
        <f aca="false">G15+F16</f>
        <v>-6100</v>
      </c>
      <c r="H16" s="11" t="n">
        <f aca="false">E16+MAX(G16,0)-MAX(IF(3=0,0,G15),0)</f>
        <v>4000</v>
      </c>
      <c r="I16" s="11" t="n">
        <f aca="false">MIN(G16,0)</f>
        <v>-6100</v>
      </c>
    </row>
    <row r="17" customFormat="false" ht="15" hidden="false" customHeight="false" outlineLevel="0" collapsed="false">
      <c r="B17" s="10" t="s">
        <v>23</v>
      </c>
      <c r="C17" s="5" t="n">
        <v>36000</v>
      </c>
      <c r="D17" s="11" t="n">
        <f aca="false">C17*$C$8</f>
        <v>3600</v>
      </c>
      <c r="E17" s="11" t="n">
        <f aca="false">$C$7</f>
        <v>4000</v>
      </c>
      <c r="F17" s="11" t="n">
        <f aca="false">D17-E17</f>
        <v>-400</v>
      </c>
      <c r="G17" s="11" t="n">
        <f aca="false">G16+F17</f>
        <v>-6500</v>
      </c>
      <c r="H17" s="11" t="n">
        <f aca="false">E17+MAX(G17,0)-MAX(IF(4=0,0,G16),0)</f>
        <v>4000</v>
      </c>
      <c r="I17" s="11" t="n">
        <f aca="false">MIN(G17,0)</f>
        <v>-6500</v>
      </c>
    </row>
    <row r="18" customFormat="false" ht="15" hidden="false" customHeight="false" outlineLevel="0" collapsed="false">
      <c r="B18" s="10" t="s">
        <v>24</v>
      </c>
      <c r="C18" s="5" t="n">
        <v>52000</v>
      </c>
      <c r="D18" s="11" t="n">
        <f aca="false">C18*$C$8</f>
        <v>5200</v>
      </c>
      <c r="E18" s="11" t="n">
        <f aca="false">$C$7</f>
        <v>4000</v>
      </c>
      <c r="F18" s="11" t="n">
        <f aca="false">D18-E18</f>
        <v>1200</v>
      </c>
      <c r="G18" s="11" t="n">
        <f aca="false">G17+F18</f>
        <v>-5300</v>
      </c>
      <c r="H18" s="11" t="n">
        <f aca="false">E18+MAX(G18,0)-MAX(IF(5=0,0,G17),0)</f>
        <v>4000</v>
      </c>
      <c r="I18" s="11" t="n">
        <f aca="false">MIN(G18,0)</f>
        <v>-5300</v>
      </c>
    </row>
    <row r="19" customFormat="false" ht="15" hidden="false" customHeight="false" outlineLevel="0" collapsed="false">
      <c r="B19" s="10" t="s">
        <v>25</v>
      </c>
      <c r="C19" s="5" t="n">
        <v>41000</v>
      </c>
      <c r="D19" s="11" t="n">
        <f aca="false">C19*$C$8</f>
        <v>4100</v>
      </c>
      <c r="E19" s="11" t="n">
        <f aca="false">$C$7</f>
        <v>4000</v>
      </c>
      <c r="F19" s="11" t="n">
        <f aca="false">D19-E19</f>
        <v>100</v>
      </c>
      <c r="G19" s="11" t="n">
        <f aca="false">G18+F19</f>
        <v>-5200</v>
      </c>
      <c r="H19" s="11" t="n">
        <f aca="false">E19+MAX(G19,0)-MAX(IF(6=0,0,G18),0)</f>
        <v>4000</v>
      </c>
      <c r="I19" s="11" t="n">
        <f aca="false">MIN(G19,0)</f>
        <v>-5200</v>
      </c>
    </row>
    <row r="20" customFormat="false" ht="15" hidden="false" customHeight="false" outlineLevel="0" collapsed="false">
      <c r="B20" s="10" t="s">
        <v>26</v>
      </c>
      <c r="C20" s="5" t="n">
        <v>24000</v>
      </c>
      <c r="D20" s="11" t="n">
        <f aca="false">C20*$C$8</f>
        <v>2400</v>
      </c>
      <c r="E20" s="11" t="n">
        <f aca="false">$C$7</f>
        <v>4000</v>
      </c>
      <c r="F20" s="11" t="n">
        <f aca="false">D20-E20</f>
        <v>-1600</v>
      </c>
      <c r="G20" s="11" t="n">
        <f aca="false">G19+F20</f>
        <v>-6800</v>
      </c>
      <c r="H20" s="11" t="n">
        <f aca="false">E20+MAX(G20,0)-MAX(IF(7=0,0,G19),0)</f>
        <v>4000</v>
      </c>
      <c r="I20" s="11" t="n">
        <f aca="false">MIN(G20,0)</f>
        <v>-6800</v>
      </c>
    </row>
    <row r="21" customFormat="false" ht="15" hidden="false" customHeight="false" outlineLevel="0" collapsed="false">
      <c r="B21" s="10" t="s">
        <v>27</v>
      </c>
      <c r="C21" s="5" t="n">
        <v>38000</v>
      </c>
      <c r="D21" s="11" t="n">
        <f aca="false">C21*$C$8</f>
        <v>3800</v>
      </c>
      <c r="E21" s="11" t="n">
        <f aca="false">$C$7</f>
        <v>4000</v>
      </c>
      <c r="F21" s="11" t="n">
        <f aca="false">D21-E21</f>
        <v>-200</v>
      </c>
      <c r="G21" s="11" t="n">
        <f aca="false">G20+F21</f>
        <v>-7000</v>
      </c>
      <c r="H21" s="11" t="n">
        <f aca="false">E21+MAX(G21,0)-MAX(IF(8=0,0,G20),0)</f>
        <v>4000</v>
      </c>
      <c r="I21" s="11" t="n">
        <f aca="false">MIN(G21,0)</f>
        <v>-7000</v>
      </c>
    </row>
    <row r="22" customFormat="false" ht="15" hidden="false" customHeight="false" outlineLevel="0" collapsed="false">
      <c r="B22" s="10" t="s">
        <v>28</v>
      </c>
      <c r="C22" s="5" t="n">
        <v>47000</v>
      </c>
      <c r="D22" s="11" t="n">
        <f aca="false">C22*$C$8</f>
        <v>4700</v>
      </c>
      <c r="E22" s="11" t="n">
        <f aca="false">$C$7</f>
        <v>4000</v>
      </c>
      <c r="F22" s="11" t="n">
        <f aca="false">D22-E22</f>
        <v>700</v>
      </c>
      <c r="G22" s="11" t="n">
        <f aca="false">G21+F22</f>
        <v>-6300</v>
      </c>
      <c r="H22" s="11" t="n">
        <f aca="false">E22+MAX(G22,0)-MAX(IF(9=0,0,G21),0)</f>
        <v>4000</v>
      </c>
      <c r="I22" s="11" t="n">
        <f aca="false">MIN(G22,0)</f>
        <v>-6300</v>
      </c>
    </row>
    <row r="23" customFormat="false" ht="15" hidden="false" customHeight="false" outlineLevel="0" collapsed="false">
      <c r="B23" s="10" t="s">
        <v>29</v>
      </c>
      <c r="C23" s="5" t="n">
        <v>33000</v>
      </c>
      <c r="D23" s="11" t="n">
        <f aca="false">C23*$C$8</f>
        <v>3300</v>
      </c>
      <c r="E23" s="11" t="n">
        <f aca="false">$C$7</f>
        <v>4000</v>
      </c>
      <c r="F23" s="11" t="n">
        <f aca="false">D23-E23</f>
        <v>-700</v>
      </c>
      <c r="G23" s="11" t="n">
        <f aca="false">G22+F23</f>
        <v>-7000</v>
      </c>
      <c r="H23" s="11" t="n">
        <f aca="false">E23+MAX(G23,0)-MAX(IF(10=0,0,G22),0)</f>
        <v>4000</v>
      </c>
      <c r="I23" s="11" t="n">
        <f aca="false">MIN(G23,0)</f>
        <v>-7000</v>
      </c>
    </row>
    <row r="24" customFormat="false" ht="15" hidden="false" customHeight="false" outlineLevel="0" collapsed="false">
      <c r="B24" s="10" t="s">
        <v>30</v>
      </c>
      <c r="C24" s="5" t="n">
        <v>61000</v>
      </c>
      <c r="D24" s="11" t="n">
        <f aca="false">C24*$C$8</f>
        <v>6100</v>
      </c>
      <c r="E24" s="11" t="n">
        <f aca="false">$C$7</f>
        <v>4000</v>
      </c>
      <c r="F24" s="11" t="n">
        <f aca="false">D24-E24</f>
        <v>2100</v>
      </c>
      <c r="G24" s="11" t="n">
        <f aca="false">G23+F24</f>
        <v>-4900</v>
      </c>
      <c r="H24" s="11" t="n">
        <f aca="false">E24+MAX(G24,0)-MAX(IF(11=0,0,G23),0)</f>
        <v>4000</v>
      </c>
      <c r="I24" s="11" t="n">
        <f aca="false">MIN(G24,0)</f>
        <v>-4900</v>
      </c>
    </row>
    <row r="26" customFormat="false" ht="15" hidden="false" customHeight="false" outlineLevel="0" collapsed="false">
      <c r="B26" s="12" t="s">
        <v>31</v>
      </c>
      <c r="C26" s="13" t="n">
        <f aca="false">SUM(C13:C24)</f>
        <v>431000</v>
      </c>
      <c r="D26" s="13" t="n">
        <f aca="false">SUM(D13:D24)</f>
        <v>43100</v>
      </c>
      <c r="E26" s="13" t="n">
        <f aca="false">SUM(E13:E24)</f>
        <v>48000</v>
      </c>
      <c r="H26" s="13" t="n">
        <f aca="false">SUM(H13:H24)</f>
        <v>48000</v>
      </c>
    </row>
    <row r="28" customFormat="false" ht="15" hidden="false" customHeight="false" outlineLevel="0" collapsed="false">
      <c r="B28" s="14" t="s">
        <v>32</v>
      </c>
      <c r="C28" s="14"/>
      <c r="D28" s="14"/>
      <c r="E28" s="14"/>
      <c r="F28" s="14"/>
      <c r="G28" s="14"/>
      <c r="H28" s="14"/>
      <c r="I28" s="14"/>
    </row>
    <row r="29" customFormat="false" ht="15" hidden="false" customHeight="false" outlineLevel="0" collapsed="false">
      <c r="B29" s="15" t="s">
        <v>33</v>
      </c>
    </row>
    <row r="30" customFormat="false" ht="15" hidden="false" customHeight="false" outlineLevel="0" collapsed="false">
      <c r="B30" s="15" t="s">
        <v>34</v>
      </c>
    </row>
    <row r="31" customFormat="false" ht="15" hidden="false" customHeight="false" outlineLevel="0" collapsed="false">
      <c r="B31" s="15" t="s">
        <v>35</v>
      </c>
    </row>
  </sheetData>
  <mergeCells count="4">
    <mergeCell ref="B2:I2"/>
    <mergeCell ref="B3:I3"/>
    <mergeCell ref="B4:I4"/>
    <mergeCell ref="B28:I2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2026-05-04T22:54:11Z</dcterms:created>
  <dc:creator>openpyxl</dc:creator>
  <dc:description/>
  <dc:language>en-US</dc:language>
  <cp:lastModifiedBy/>
  <dcterms:modified xsi:type="dcterms:W3CDTF">2026-05-04T22:54:11Z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